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华为云盘\2022-01-11-通道县2021年度冷链设施建设项目验收资料\0-验收公示（政府网）\"/>
    </mc:Choice>
  </mc:AlternateContent>
  <xr:revisionPtr revIDLastSave="0" documentId="13_ncr:1_{FC11DDBF-A705-4691-B211-FA87CE9FB881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验收情况表0721" sheetId="2" r:id="rId1"/>
  </sheets>
  <definedNames>
    <definedName name="_xlnm.Print_Titles" localSheetId="0">验收情况表0721!$2:$4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2" i="2" l="1"/>
  <c r="O5" i="2"/>
  <c r="Q32" i="2"/>
  <c r="R31" i="2"/>
  <c r="O31" i="2"/>
  <c r="R30" i="2"/>
  <c r="O30" i="2"/>
  <c r="O29" i="2"/>
  <c r="S29" i="2" s="1"/>
  <c r="R28" i="2"/>
  <c r="O28" i="2"/>
  <c r="O27" i="2"/>
  <c r="R26" i="2"/>
  <c r="O26" i="2"/>
  <c r="P26" i="2" s="1"/>
  <c r="O25" i="2"/>
  <c r="P24" i="2"/>
  <c r="O23" i="2"/>
  <c r="P23" i="2" s="1"/>
  <c r="R22" i="2"/>
  <c r="O22" i="2"/>
  <c r="R21" i="2"/>
  <c r="O21" i="2"/>
  <c r="R20" i="2"/>
  <c r="O20" i="2"/>
  <c r="R19" i="2"/>
  <c r="O19" i="2"/>
  <c r="R18" i="2"/>
  <c r="O18" i="2"/>
  <c r="R17" i="2"/>
  <c r="O17" i="2"/>
  <c r="R16" i="2"/>
  <c r="O16" i="2"/>
  <c r="P16" i="2" s="1"/>
  <c r="O15" i="2"/>
  <c r="P15" i="2" s="1"/>
  <c r="O14" i="2"/>
  <c r="R13" i="2"/>
  <c r="O13" i="2"/>
  <c r="R12" i="2"/>
  <c r="O12" i="2"/>
  <c r="R11" i="2"/>
  <c r="O11" i="2"/>
  <c r="O10" i="2"/>
  <c r="P10" i="2" s="1"/>
  <c r="R9" i="2"/>
  <c r="O9" i="2"/>
  <c r="P9" i="2" s="1"/>
  <c r="O8" i="2"/>
  <c r="P8" i="2" s="1"/>
  <c r="O7" i="2"/>
  <c r="P7" i="2" s="1"/>
  <c r="R6" i="2"/>
  <c r="R5" i="2"/>
  <c r="P18" i="2" l="1"/>
  <c r="P25" i="2"/>
  <c r="P22" i="2"/>
  <c r="P19" i="2"/>
  <c r="P17" i="2"/>
  <c r="P21" i="2"/>
  <c r="P20" i="2"/>
  <c r="P28" i="2"/>
  <c r="P29" i="2"/>
  <c r="P5" i="2"/>
  <c r="O6" i="2"/>
  <c r="R32" i="2"/>
  <c r="P14" i="2"/>
  <c r="N32" i="2"/>
  <c r="P11" i="2"/>
  <c r="P12" i="2"/>
  <c r="P13" i="2"/>
  <c r="P30" i="2"/>
  <c r="P31" i="2"/>
  <c r="P27" i="2"/>
  <c r="P6" i="2" l="1"/>
  <c r="P32" i="2" s="1"/>
  <c r="O32" i="2"/>
  <c r="S32" i="2"/>
</calcChain>
</file>

<file path=xl/sharedStrings.xml><?xml version="1.0" encoding="utf-8"?>
<sst xmlns="http://schemas.openxmlformats.org/spreadsheetml/2006/main" count="225" uniqueCount="113">
  <si>
    <t>序号</t>
    <phoneticPr fontId="3" type="noConversion"/>
  </si>
  <si>
    <t>新型实施主体名称</t>
    <phoneticPr fontId="3" type="noConversion"/>
  </si>
  <si>
    <t>法人代表或联系人</t>
  </si>
  <si>
    <t>贮藏农产品名称</t>
  </si>
  <si>
    <t>设施建设地点</t>
  </si>
  <si>
    <t>冷链设施建设类型</t>
  </si>
  <si>
    <t>数量</t>
  </si>
  <si>
    <t>建设
标准
(元/M3)</t>
    <phoneticPr fontId="3" type="noConversion"/>
  </si>
  <si>
    <t>备注</t>
  </si>
  <si>
    <t>长度
(米)</t>
  </si>
  <si>
    <t>宽度
(米)</t>
  </si>
  <si>
    <t>高度
(米)</t>
  </si>
  <si>
    <r>
      <t xml:space="preserve">库容
</t>
    </r>
    <r>
      <rPr>
        <sz val="9"/>
        <rFont val="等线"/>
        <family val="3"/>
        <charset val="134"/>
        <scheme val="minor"/>
      </rPr>
      <t>(立方米)</t>
    </r>
  </si>
  <si>
    <t>建设标准40%</t>
  </si>
  <si>
    <t>乡镇</t>
  </si>
  <si>
    <t>村</t>
  </si>
  <si>
    <t>标准
计算</t>
  </si>
  <si>
    <t>通道绿嘉园农机专业合作社</t>
  </si>
  <si>
    <t>宋干松</t>
  </si>
  <si>
    <t>蔬菜</t>
  </si>
  <si>
    <t>县溪镇</t>
  </si>
  <si>
    <t>恭城村</t>
  </si>
  <si>
    <t>预冷库</t>
  </si>
  <si>
    <t>≤</t>
  </si>
  <si>
    <t>通道侗族自治县县溪镇恭城村股份经济合作社</t>
  </si>
  <si>
    <t>王小志</t>
  </si>
  <si>
    <t>蔬菜
水果中药材</t>
    <phoneticPr fontId="3" type="noConversion"/>
  </si>
  <si>
    <t>低温库</t>
  </si>
  <si>
    <t>气调库</t>
  </si>
  <si>
    <t>通道发祥种养专业合作社</t>
  </si>
  <si>
    <t>贺定平</t>
  </si>
  <si>
    <t>镇江村</t>
  </si>
  <si>
    <t>通道拾家种养专业合作社</t>
    <phoneticPr fontId="3" type="noConversion"/>
  </si>
  <si>
    <t>吴丽丹</t>
    <phoneticPr fontId="3" type="noConversion"/>
  </si>
  <si>
    <t>水果</t>
    <phoneticPr fontId="3" type="noConversion"/>
  </si>
  <si>
    <t>县溪镇</t>
    <phoneticPr fontId="3" type="noConversion"/>
  </si>
  <si>
    <t>镇江村</t>
    <phoneticPr fontId="3" type="noConversion"/>
  </si>
  <si>
    <t>通道有嚼头种养专业合作社</t>
    <phoneticPr fontId="3" type="noConversion"/>
  </si>
  <si>
    <t>杨良顺</t>
  </si>
  <si>
    <t>辣椒
疏菜</t>
    <phoneticPr fontId="3" type="noConversion"/>
  </si>
  <si>
    <t>播阳镇</t>
  </si>
  <si>
    <t>上湘村</t>
  </si>
  <si>
    <t>通道侗族自治县杨良配家庭农场</t>
    <phoneticPr fontId="3" type="noConversion"/>
  </si>
  <si>
    <t>杨良配</t>
  </si>
  <si>
    <t>水稻
蔬菜</t>
    <phoneticPr fontId="3" type="noConversion"/>
  </si>
  <si>
    <t>通道平宽黑老虎专业合作社</t>
    <phoneticPr fontId="3" type="noConversion"/>
  </si>
  <si>
    <t>陆忠家</t>
  </si>
  <si>
    <t>黑老虎水果</t>
  </si>
  <si>
    <t>独坡镇</t>
  </si>
  <si>
    <t>虾团村</t>
  </si>
  <si>
    <t>通道冬香种养专业合作社</t>
    <phoneticPr fontId="3" type="noConversion"/>
  </si>
  <si>
    <t>莫冬香</t>
    <phoneticPr fontId="3" type="noConversion"/>
  </si>
  <si>
    <t>蔬菜玉米鸡蛋</t>
    <phoneticPr fontId="3" type="noConversion"/>
  </si>
  <si>
    <t>菁芜州镇</t>
  </si>
  <si>
    <t>菁芜州村</t>
    <phoneticPr fontId="3" type="noConversion"/>
  </si>
  <si>
    <t>通道陆丽水果专业合作社</t>
    <phoneticPr fontId="3" type="noConversion"/>
  </si>
  <si>
    <t>陆光明</t>
  </si>
  <si>
    <t>水果
葡萄</t>
    <phoneticPr fontId="3" type="noConversion"/>
  </si>
  <si>
    <t>八路村</t>
    <phoneticPr fontId="3" type="noConversion"/>
  </si>
  <si>
    <t>通道绿穅谷物专业合作社</t>
    <phoneticPr fontId="3" type="noConversion"/>
  </si>
  <si>
    <t>蒋卓见</t>
  </si>
  <si>
    <t>蔬菜
水稻</t>
    <phoneticPr fontId="3" type="noConversion"/>
  </si>
  <si>
    <t>溪口镇</t>
  </si>
  <si>
    <t>杉木桥村</t>
  </si>
  <si>
    <t>通道侗族自治县溪口镇小水村股份经济合作社</t>
    <phoneticPr fontId="3" type="noConversion"/>
  </si>
  <si>
    <t>欧阳
锡汉</t>
    <phoneticPr fontId="3" type="noConversion"/>
  </si>
  <si>
    <t>蔬菜中药材</t>
    <phoneticPr fontId="3" type="noConversion"/>
  </si>
  <si>
    <t>小水村</t>
  </si>
  <si>
    <t>通道小水青钱柳专业合作社</t>
    <phoneticPr fontId="3" type="noConversion"/>
  </si>
  <si>
    <t>李明良</t>
  </si>
  <si>
    <t>茶叶中药材</t>
    <phoneticPr fontId="3" type="noConversion"/>
  </si>
  <si>
    <t>通道长鑫蔬菜种植专业合作社</t>
    <phoneticPr fontId="3" type="noConversion"/>
  </si>
  <si>
    <t>杨菊花</t>
  </si>
  <si>
    <t>蔬菜食用菌</t>
    <phoneticPr fontId="3" type="noConversion"/>
  </si>
  <si>
    <t>万佛山镇</t>
  </si>
  <si>
    <t>杏花村</t>
    <phoneticPr fontId="3" type="noConversion"/>
  </si>
  <si>
    <t>通道农达中药材专业合作社</t>
    <phoneticPr fontId="3" type="noConversion"/>
  </si>
  <si>
    <t>陈家好</t>
  </si>
  <si>
    <t>中药材</t>
  </si>
  <si>
    <t>下乡村</t>
  </si>
  <si>
    <t>双江镇</t>
  </si>
  <si>
    <t>黄柏村</t>
  </si>
  <si>
    <t>通道楚原种养专业合作社</t>
    <phoneticPr fontId="3" type="noConversion"/>
  </si>
  <si>
    <t>邹焕才</t>
  </si>
  <si>
    <t>辣椒木耳天麻</t>
    <phoneticPr fontId="3" type="noConversion"/>
  </si>
  <si>
    <t>通道鑫旺中药材种植专业合作社</t>
    <phoneticPr fontId="3" type="noConversion"/>
  </si>
  <si>
    <t>石万杰</t>
  </si>
  <si>
    <t>马家坝村</t>
  </si>
  <si>
    <t>通道大方水果专业合作社</t>
  </si>
  <si>
    <t>曾实</t>
  </si>
  <si>
    <t>水果</t>
  </si>
  <si>
    <t>陇城镇</t>
  </si>
  <si>
    <t>路塘村</t>
  </si>
  <si>
    <t>通道佳华蔬菜专业合作社</t>
    <phoneticPr fontId="3" type="noConversion"/>
  </si>
  <si>
    <t>杨佳华</t>
  </si>
  <si>
    <t>蔬菜
水果</t>
    <phoneticPr fontId="3" type="noConversion"/>
  </si>
  <si>
    <t>陇城村</t>
  </si>
  <si>
    <t>通道鑫隆成种养专业合作社</t>
    <phoneticPr fontId="3" type="noConversion"/>
  </si>
  <si>
    <t>姚华林</t>
  </si>
  <si>
    <t>通道侗族自治县陇城镇老寨村股份经济合作社</t>
    <phoneticPr fontId="3" type="noConversion"/>
  </si>
  <si>
    <t>杨世果</t>
  </si>
  <si>
    <t>老寨村</t>
  </si>
  <si>
    <t>通道老寨中药材种植专业合作社</t>
    <phoneticPr fontId="3" type="noConversion"/>
  </si>
  <si>
    <t>龙飞</t>
  </si>
  <si>
    <t>总计</t>
    <phoneticPr fontId="3" type="noConversion"/>
  </si>
  <si>
    <t>验收结论</t>
    <phoneticPr fontId="3" type="noConversion"/>
  </si>
  <si>
    <t>合格</t>
    <phoneticPr fontId="3" type="noConversion"/>
  </si>
  <si>
    <t>项目验收及奖补资金核算安排</t>
    <phoneticPr fontId="3" type="noConversion"/>
  </si>
  <si>
    <t>标准投资金额
(万元)</t>
    <phoneticPr fontId="3" type="noConversion"/>
  </si>
  <si>
    <t>安排补助资金</t>
    <phoneticPr fontId="3" type="noConversion"/>
  </si>
  <si>
    <t>安排补助资金
小计
(万元)</t>
    <phoneticPr fontId="3" type="noConversion"/>
  </si>
  <si>
    <t>实际投入资金(万元)</t>
    <phoneticPr fontId="3" type="noConversion"/>
  </si>
  <si>
    <t>通道侗族自治县2021年农产品产地冷藏保鲜设施建设项目竣工验收情况表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</si>
</sst>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;[Red]0"/>
    <numFmt numFmtId="177" formatCode="0.0000;[Red]0.0000"/>
    <numFmt numFmtId="178" formatCode="0.00;[Red]0.00"/>
    <numFmt numFmtId="179" formatCode="0.00_ "/>
  </numFmts>
  <fonts count="7" x14ac:knownFonts="1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b/>
      <sz val="16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4" fillId="0" borderId="0" xfId="1" applyFont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178" fontId="4" fillId="0" borderId="2" xfId="1" applyNumberFormat="1" applyFont="1" applyBorder="1" applyAlignment="1">
      <alignment horizontal="center" vertical="center" wrapText="1"/>
    </xf>
    <xf numFmtId="177" fontId="4" fillId="0" borderId="2" xfId="1" applyNumberFormat="1" applyFont="1" applyBorder="1" applyAlignment="1">
      <alignment horizontal="center" vertical="center" wrapText="1"/>
    </xf>
    <xf numFmtId="179" fontId="5" fillId="0" borderId="2" xfId="1" applyNumberFormat="1" applyFont="1" applyBorder="1" applyAlignment="1">
      <alignment horizontal="center" vertical="center" wrapText="1"/>
    </xf>
    <xf numFmtId="176" fontId="4" fillId="0" borderId="2" xfId="1" applyNumberFormat="1" applyFont="1" applyBorder="1" applyAlignment="1">
      <alignment horizontal="center" vertical="center" wrapText="1"/>
    </xf>
    <xf numFmtId="176" fontId="4" fillId="0" borderId="4" xfId="1" applyNumberFormat="1" applyFont="1" applyBorder="1" applyAlignment="1">
      <alignment horizontal="right" vertical="center" wrapText="1"/>
    </xf>
    <xf numFmtId="0" fontId="4" fillId="0" borderId="5" xfId="1" applyFont="1" applyBorder="1" applyAlignment="1">
      <alignment horizontal="left" vertical="center" wrapText="1"/>
    </xf>
    <xf numFmtId="178" fontId="4" fillId="0" borderId="2" xfId="1" applyNumberFormat="1" applyFont="1" applyBorder="1" applyAlignment="1">
      <alignment vertical="center" wrapText="1"/>
    </xf>
    <xf numFmtId="178" fontId="6" fillId="0" borderId="2" xfId="1" applyNumberFormat="1" applyFont="1" applyBorder="1" applyAlignment="1">
      <alignment horizontal="center" vertical="center" wrapText="1"/>
    </xf>
    <xf numFmtId="176" fontId="4" fillId="0" borderId="4" xfId="1" applyNumberFormat="1" applyFont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178" fontId="5" fillId="0" borderId="2" xfId="1" applyNumberFormat="1" applyFont="1" applyBorder="1" applyAlignment="1">
      <alignment horizontal="center" vertical="center" wrapText="1"/>
    </xf>
    <xf numFmtId="179" fontId="4" fillId="0" borderId="2" xfId="1" applyNumberFormat="1" applyFont="1" applyBorder="1" applyAlignment="1">
      <alignment horizontal="center" vertical="center" wrapText="1"/>
    </xf>
    <xf numFmtId="177" fontId="4" fillId="0" borderId="3" xfId="1" applyNumberFormat="1" applyFont="1" applyBorder="1" applyAlignment="1">
      <alignment horizontal="center" vertical="center" wrapText="1"/>
    </xf>
    <xf numFmtId="178" fontId="4" fillId="0" borderId="3" xfId="1" applyNumberFormat="1" applyFont="1" applyBorder="1" applyAlignment="1">
      <alignment vertical="center" wrapText="1"/>
    </xf>
    <xf numFmtId="176" fontId="5" fillId="0" borderId="2" xfId="1" applyNumberFormat="1" applyFont="1" applyBorder="1" applyAlignment="1">
      <alignment horizontal="center" vertical="center" wrapText="1"/>
    </xf>
    <xf numFmtId="176" fontId="4" fillId="0" borderId="0" xfId="1" applyNumberFormat="1" applyFont="1" applyAlignment="1">
      <alignment horizontal="right" vertical="center" wrapText="1"/>
    </xf>
    <xf numFmtId="178" fontId="4" fillId="0" borderId="0" xfId="1" applyNumberFormat="1" applyFont="1" applyAlignment="1">
      <alignment horizontal="left" vertical="center" wrapText="1"/>
    </xf>
    <xf numFmtId="178" fontId="4" fillId="0" borderId="0" xfId="1" applyNumberFormat="1" applyFont="1" applyAlignment="1">
      <alignment horizontal="center" vertical="center" wrapText="1"/>
    </xf>
    <xf numFmtId="176" fontId="4" fillId="0" borderId="0" xfId="1" applyNumberFormat="1" applyFont="1" applyAlignment="1">
      <alignment horizontal="center" vertical="center" wrapText="1"/>
    </xf>
    <xf numFmtId="177" fontId="4" fillId="0" borderId="0" xfId="1" applyNumberFormat="1" applyFont="1" applyAlignment="1">
      <alignment horizontal="right" vertical="center" wrapText="1"/>
    </xf>
    <xf numFmtId="177" fontId="4" fillId="0" borderId="0" xfId="1" applyNumberFormat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178" fontId="4" fillId="0" borderId="2" xfId="1" applyNumberFormat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178" fontId="4" fillId="0" borderId="3" xfId="1" applyNumberFormat="1" applyFont="1" applyBorder="1" applyAlignment="1">
      <alignment horizontal="center" vertical="center" wrapText="1"/>
    </xf>
    <xf numFmtId="178" fontId="4" fillId="0" borderId="7" xfId="1" applyNumberFormat="1" applyFont="1" applyBorder="1" applyAlignment="1">
      <alignment horizontal="center" vertical="center" wrapText="1"/>
    </xf>
    <xf numFmtId="176" fontId="4" fillId="0" borderId="2" xfId="1" applyNumberFormat="1" applyFont="1" applyBorder="1" applyAlignment="1">
      <alignment horizontal="center" vertical="center" wrapText="1"/>
    </xf>
    <xf numFmtId="177" fontId="4" fillId="0" borderId="2" xfId="1" applyNumberFormat="1" applyFont="1" applyBorder="1" applyAlignment="1">
      <alignment horizontal="center" vertical="center" wrapText="1"/>
    </xf>
    <xf numFmtId="177" fontId="4" fillId="0" borderId="3" xfId="1" applyNumberFormat="1" applyFont="1" applyBorder="1" applyAlignment="1">
      <alignment horizontal="center" vertical="center" wrapText="1"/>
    </xf>
    <xf numFmtId="177" fontId="4" fillId="0" borderId="7" xfId="1" applyNumberFormat="1" applyFont="1" applyBorder="1" applyAlignment="1">
      <alignment horizontal="center" vertical="center" wrapText="1"/>
    </xf>
    <xf numFmtId="177" fontId="4" fillId="0" borderId="6" xfId="1" applyNumberFormat="1" applyFont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</cellXfs>
  <cellStyles count="2">
    <cellStyle name="常规" xfId="0" builtinId="0"/>
    <cellStyle name="常规 2" xfId="1" xr:uid="{D615D1E9-7C99-40CF-92FE-34AEB40DCD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87381-C263-447D-BB49-5D4098941561}">
  <dimension ref="A1:U32"/>
  <sheetViews>
    <sheetView showZeros="0" tabSelected="1" workbookViewId="0">
      <pane xSplit="2" ySplit="4" topLeftCell="C14" activePane="bottomRight" state="frozen"/>
      <selection activeCell="Y38" sqref="Y38"/>
      <selection pane="topRight" activeCell="Y38" sqref="Y38"/>
      <selection pane="bottomLeft" activeCell="Y38" sqref="Y38"/>
      <selection pane="bottomRight" activeCell="X38" sqref="X38"/>
    </sheetView>
  </sheetViews>
  <sheetFormatPr defaultColWidth="8.88671875" defaultRowHeight="13.8" x14ac:dyDescent="0.25"/>
  <cols>
    <col min="1" max="1" width="3.77734375" style="1" customWidth="1"/>
    <col min="2" max="2" width="13.21875" style="1" customWidth="1"/>
    <col min="3" max="3" width="7.109375" style="1" customWidth="1"/>
    <col min="4" max="4" width="8.44140625" style="1" customWidth="1"/>
    <col min="5" max="6" width="6.77734375" style="1" customWidth="1"/>
    <col min="7" max="7" width="6.77734375" style="18" customWidth="1"/>
    <col min="8" max="8" width="3.109375" style="18" customWidth="1"/>
    <col min="9" max="9" width="2.88671875" style="18" customWidth="1"/>
    <col min="10" max="10" width="4.88671875" style="19" customWidth="1"/>
    <col min="11" max="11" width="5.77734375" style="1" customWidth="1"/>
    <col min="12" max="13" width="5.77734375" style="20" customWidth="1"/>
    <col min="14" max="14" width="8.21875" style="21" customWidth="1"/>
    <col min="15" max="15" width="6.77734375" style="20" customWidth="1"/>
    <col min="16" max="16" width="7.109375" style="20" customWidth="1"/>
    <col min="17" max="17" width="8.33203125" style="22" customWidth="1"/>
    <col min="18" max="18" width="7.88671875" style="23" customWidth="1"/>
    <col min="19" max="19" width="7.6640625" style="20" customWidth="1"/>
    <col min="20" max="20" width="4.77734375" style="1" customWidth="1"/>
    <col min="21" max="21" width="4.33203125" style="20" customWidth="1"/>
    <col min="22" max="16384" width="8.88671875" style="1"/>
  </cols>
  <sheetData>
    <row r="1" spans="1:21" ht="25.95" customHeight="1" x14ac:dyDescent="0.25">
      <c r="A1" s="24" t="s">
        <v>112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spans="1:21" ht="19.95" customHeight="1" x14ac:dyDescent="0.25">
      <c r="A2" s="25" t="s">
        <v>0</v>
      </c>
      <c r="B2" s="25" t="s">
        <v>1</v>
      </c>
      <c r="C2" s="25" t="s">
        <v>2</v>
      </c>
      <c r="D2" s="25" t="s">
        <v>3</v>
      </c>
      <c r="E2" s="25" t="s">
        <v>4</v>
      </c>
      <c r="F2" s="25"/>
      <c r="G2" s="31" t="s">
        <v>5</v>
      </c>
      <c r="H2" s="31" t="s">
        <v>6</v>
      </c>
      <c r="I2" s="25" t="s">
        <v>7</v>
      </c>
      <c r="J2" s="25"/>
      <c r="K2" s="25" t="s">
        <v>107</v>
      </c>
      <c r="L2" s="25"/>
      <c r="M2" s="25"/>
      <c r="N2" s="25"/>
      <c r="O2" s="25"/>
      <c r="P2" s="25"/>
      <c r="Q2" s="25"/>
      <c r="R2" s="32" t="s">
        <v>110</v>
      </c>
      <c r="S2" s="26" t="s">
        <v>111</v>
      </c>
      <c r="T2" s="25" t="s">
        <v>105</v>
      </c>
      <c r="U2" s="26" t="s">
        <v>8</v>
      </c>
    </row>
    <row r="3" spans="1:21" ht="16.2" customHeight="1" x14ac:dyDescent="0.25">
      <c r="A3" s="25"/>
      <c r="B3" s="25"/>
      <c r="C3" s="25"/>
      <c r="D3" s="25"/>
      <c r="E3" s="25"/>
      <c r="F3" s="25"/>
      <c r="G3" s="31"/>
      <c r="H3" s="31"/>
      <c r="I3" s="25"/>
      <c r="J3" s="25"/>
      <c r="K3" s="27" t="s">
        <v>9</v>
      </c>
      <c r="L3" s="29" t="s">
        <v>10</v>
      </c>
      <c r="M3" s="29" t="s">
        <v>11</v>
      </c>
      <c r="N3" s="31" t="s">
        <v>12</v>
      </c>
      <c r="O3" s="26" t="s">
        <v>108</v>
      </c>
      <c r="P3" s="26" t="s">
        <v>13</v>
      </c>
      <c r="Q3" s="26"/>
      <c r="R3" s="32"/>
      <c r="S3" s="26"/>
      <c r="T3" s="25"/>
      <c r="U3" s="26"/>
    </row>
    <row r="4" spans="1:21" ht="31.95" customHeight="1" x14ac:dyDescent="0.25">
      <c r="A4" s="25"/>
      <c r="B4" s="25"/>
      <c r="C4" s="25"/>
      <c r="D4" s="25"/>
      <c r="E4" s="2" t="s">
        <v>14</v>
      </c>
      <c r="F4" s="2" t="s">
        <v>15</v>
      </c>
      <c r="G4" s="31"/>
      <c r="H4" s="31"/>
      <c r="I4" s="27"/>
      <c r="J4" s="27"/>
      <c r="K4" s="28"/>
      <c r="L4" s="30"/>
      <c r="M4" s="30"/>
      <c r="N4" s="31"/>
      <c r="O4" s="26"/>
      <c r="P4" s="3" t="s">
        <v>16</v>
      </c>
      <c r="Q4" s="4" t="s">
        <v>109</v>
      </c>
      <c r="R4" s="32"/>
      <c r="S4" s="26"/>
      <c r="T4" s="25"/>
      <c r="U4" s="26"/>
    </row>
    <row r="5" spans="1:21" ht="30" customHeight="1" x14ac:dyDescent="0.25">
      <c r="A5" s="2">
        <v>1</v>
      </c>
      <c r="B5" s="2" t="s">
        <v>17</v>
      </c>
      <c r="C5" s="2" t="s">
        <v>18</v>
      </c>
      <c r="D5" s="3" t="s">
        <v>19</v>
      </c>
      <c r="E5" s="5" t="s">
        <v>20</v>
      </c>
      <c r="F5" s="5" t="s">
        <v>21</v>
      </c>
      <c r="G5" s="6" t="s">
        <v>22</v>
      </c>
      <c r="H5" s="6">
        <v>1</v>
      </c>
      <c r="I5" s="7" t="s">
        <v>23</v>
      </c>
      <c r="J5" s="8">
        <v>1600</v>
      </c>
      <c r="K5" s="9">
        <v>11.9</v>
      </c>
      <c r="L5" s="9">
        <v>6.48</v>
      </c>
      <c r="M5" s="9">
        <v>3.35</v>
      </c>
      <c r="N5" s="3">
        <v>258.32520000000005</v>
      </c>
      <c r="O5" s="3">
        <f t="shared" ref="O5:O23" si="0">J5*N5/10000</f>
        <v>41.332032000000005</v>
      </c>
      <c r="P5" s="3">
        <f>O5*40%</f>
        <v>16.532812800000002</v>
      </c>
      <c r="Q5" s="4">
        <v>16.5</v>
      </c>
      <c r="R5" s="4">
        <f>Q5</f>
        <v>16.5</v>
      </c>
      <c r="S5" s="3">
        <v>42</v>
      </c>
      <c r="T5" s="3" t="s">
        <v>106</v>
      </c>
      <c r="U5" s="3"/>
    </row>
    <row r="6" spans="1:21" ht="19.95" customHeight="1" x14ac:dyDescent="0.25">
      <c r="A6" s="25">
        <v>2</v>
      </c>
      <c r="B6" s="25" t="s">
        <v>24</v>
      </c>
      <c r="C6" s="25" t="s">
        <v>25</v>
      </c>
      <c r="D6" s="26" t="s">
        <v>26</v>
      </c>
      <c r="E6" s="5" t="s">
        <v>20</v>
      </c>
      <c r="F6" s="5" t="s">
        <v>21</v>
      </c>
      <c r="G6" s="6" t="s">
        <v>22</v>
      </c>
      <c r="H6" s="11">
        <v>1</v>
      </c>
      <c r="I6" s="7" t="s">
        <v>23</v>
      </c>
      <c r="J6" s="8">
        <v>1600</v>
      </c>
      <c r="K6" s="9">
        <v>7.15</v>
      </c>
      <c r="L6" s="9">
        <v>10</v>
      </c>
      <c r="M6" s="9">
        <v>3.5</v>
      </c>
      <c r="N6" s="3">
        <v>250.25</v>
      </c>
      <c r="O6" s="3">
        <f t="shared" si="0"/>
        <v>40.04</v>
      </c>
      <c r="P6" s="3">
        <f>O6*40%</f>
        <v>16.016000000000002</v>
      </c>
      <c r="Q6" s="4">
        <v>16</v>
      </c>
      <c r="R6" s="33">
        <f>Q6+Q7+Q8</f>
        <v>53</v>
      </c>
      <c r="S6" s="26">
        <v>134</v>
      </c>
      <c r="T6" s="26" t="s">
        <v>106</v>
      </c>
      <c r="U6" s="26"/>
    </row>
    <row r="7" spans="1:21" ht="19.95" customHeight="1" x14ac:dyDescent="0.25">
      <c r="A7" s="25"/>
      <c r="B7" s="25"/>
      <c r="C7" s="25"/>
      <c r="D7" s="26"/>
      <c r="E7" s="5" t="s">
        <v>20</v>
      </c>
      <c r="F7" s="5" t="s">
        <v>21</v>
      </c>
      <c r="G7" s="6" t="s">
        <v>27</v>
      </c>
      <c r="H7" s="6">
        <v>1</v>
      </c>
      <c r="I7" s="7" t="s">
        <v>23</v>
      </c>
      <c r="J7" s="8">
        <v>1100</v>
      </c>
      <c r="K7" s="9">
        <v>6.41</v>
      </c>
      <c r="L7" s="9">
        <v>10</v>
      </c>
      <c r="M7" s="9">
        <v>4</v>
      </c>
      <c r="N7" s="3">
        <v>256.39999999999998</v>
      </c>
      <c r="O7" s="3">
        <f t="shared" si="0"/>
        <v>28.204000000000001</v>
      </c>
      <c r="P7" s="3">
        <f t="shared" ref="P7:P31" si="1">O7*40%</f>
        <v>11.281600000000001</v>
      </c>
      <c r="Q7" s="4">
        <v>11</v>
      </c>
      <c r="R7" s="35"/>
      <c r="S7" s="26"/>
      <c r="T7" s="26" t="s">
        <v>106</v>
      </c>
      <c r="U7" s="26"/>
    </row>
    <row r="8" spans="1:21" ht="19.95" customHeight="1" x14ac:dyDescent="0.25">
      <c r="A8" s="25"/>
      <c r="B8" s="25"/>
      <c r="C8" s="25"/>
      <c r="D8" s="26"/>
      <c r="E8" s="5" t="s">
        <v>20</v>
      </c>
      <c r="F8" s="5" t="s">
        <v>21</v>
      </c>
      <c r="G8" s="6" t="s">
        <v>28</v>
      </c>
      <c r="H8" s="6">
        <v>1</v>
      </c>
      <c r="I8" s="7" t="s">
        <v>23</v>
      </c>
      <c r="J8" s="8">
        <v>1300</v>
      </c>
      <c r="K8" s="9">
        <v>12.51</v>
      </c>
      <c r="L8" s="9">
        <v>10</v>
      </c>
      <c r="M8" s="9">
        <v>4</v>
      </c>
      <c r="N8" s="3">
        <v>500.4</v>
      </c>
      <c r="O8" s="3">
        <f t="shared" si="0"/>
        <v>65.052000000000007</v>
      </c>
      <c r="P8" s="3">
        <f t="shared" si="1"/>
        <v>26.020800000000005</v>
      </c>
      <c r="Q8" s="4">
        <v>26</v>
      </c>
      <c r="R8" s="34"/>
      <c r="S8" s="26"/>
      <c r="T8" s="26" t="s">
        <v>106</v>
      </c>
      <c r="U8" s="26"/>
    </row>
    <row r="9" spans="1:21" ht="19.95" customHeight="1" x14ac:dyDescent="0.25">
      <c r="A9" s="25">
        <v>3</v>
      </c>
      <c r="B9" s="25" t="s">
        <v>29</v>
      </c>
      <c r="C9" s="25" t="s">
        <v>30</v>
      </c>
      <c r="D9" s="26" t="s">
        <v>26</v>
      </c>
      <c r="E9" s="5" t="s">
        <v>20</v>
      </c>
      <c r="F9" s="5" t="s">
        <v>31</v>
      </c>
      <c r="G9" s="6" t="s">
        <v>22</v>
      </c>
      <c r="H9" s="6">
        <v>1</v>
      </c>
      <c r="I9" s="7" t="s">
        <v>23</v>
      </c>
      <c r="J9" s="8">
        <v>1600</v>
      </c>
      <c r="K9" s="9">
        <v>12.4</v>
      </c>
      <c r="L9" s="9">
        <v>6.7</v>
      </c>
      <c r="M9" s="9">
        <v>3.5</v>
      </c>
      <c r="N9" s="3">
        <v>290.77999999999997</v>
      </c>
      <c r="O9" s="3">
        <f t="shared" si="0"/>
        <v>46.524799999999992</v>
      </c>
      <c r="P9" s="3">
        <f t="shared" si="1"/>
        <v>18.609919999999999</v>
      </c>
      <c r="Q9" s="4">
        <v>18.61</v>
      </c>
      <c r="R9" s="33">
        <f>Q9+Q10</f>
        <v>34.25</v>
      </c>
      <c r="S9" s="26">
        <v>87</v>
      </c>
      <c r="T9" s="26" t="s">
        <v>106</v>
      </c>
      <c r="U9" s="26"/>
    </row>
    <row r="10" spans="1:21" ht="19.95" customHeight="1" x14ac:dyDescent="0.25">
      <c r="A10" s="25"/>
      <c r="B10" s="25"/>
      <c r="C10" s="25"/>
      <c r="D10" s="26"/>
      <c r="E10" s="5" t="s">
        <v>20</v>
      </c>
      <c r="F10" s="5" t="s">
        <v>31</v>
      </c>
      <c r="G10" s="6" t="s">
        <v>22</v>
      </c>
      <c r="H10" s="6">
        <v>1</v>
      </c>
      <c r="I10" s="7" t="s">
        <v>23</v>
      </c>
      <c r="J10" s="8">
        <v>1600</v>
      </c>
      <c r="K10" s="9">
        <v>7.2</v>
      </c>
      <c r="L10" s="9">
        <v>9.6999999999999993</v>
      </c>
      <c r="M10" s="9">
        <v>3.5</v>
      </c>
      <c r="N10" s="3">
        <v>245</v>
      </c>
      <c r="O10" s="3">
        <f t="shared" si="0"/>
        <v>39.200000000000003</v>
      </c>
      <c r="P10" s="3">
        <f>O10*40%</f>
        <v>15.680000000000001</v>
      </c>
      <c r="Q10" s="4">
        <v>15.64</v>
      </c>
      <c r="R10" s="34"/>
      <c r="S10" s="26"/>
      <c r="T10" s="26" t="s">
        <v>106</v>
      </c>
      <c r="U10" s="26"/>
    </row>
    <row r="11" spans="1:21" ht="31.95" customHeight="1" x14ac:dyDescent="0.25">
      <c r="A11" s="2">
        <v>4</v>
      </c>
      <c r="B11" s="12" t="s">
        <v>32</v>
      </c>
      <c r="C11" s="5" t="s">
        <v>33</v>
      </c>
      <c r="D11" s="3" t="s">
        <v>34</v>
      </c>
      <c r="E11" s="5" t="s">
        <v>35</v>
      </c>
      <c r="F11" s="5" t="s">
        <v>36</v>
      </c>
      <c r="G11" s="6" t="s">
        <v>22</v>
      </c>
      <c r="H11" s="6">
        <v>1</v>
      </c>
      <c r="I11" s="7" t="s">
        <v>23</v>
      </c>
      <c r="J11" s="8">
        <v>1600</v>
      </c>
      <c r="K11" s="9">
        <v>4.5</v>
      </c>
      <c r="L11" s="9">
        <v>6.7</v>
      </c>
      <c r="M11" s="9">
        <v>3.5</v>
      </c>
      <c r="N11" s="3">
        <v>105.52500000000001</v>
      </c>
      <c r="O11" s="3">
        <f t="shared" si="0"/>
        <v>16.884</v>
      </c>
      <c r="P11" s="3">
        <f>O11*40%</f>
        <v>6.7536000000000005</v>
      </c>
      <c r="Q11" s="4">
        <v>6.75</v>
      </c>
      <c r="R11" s="4">
        <f>Q11</f>
        <v>6.75</v>
      </c>
      <c r="S11" s="3">
        <v>17</v>
      </c>
      <c r="T11" s="13" t="s">
        <v>106</v>
      </c>
      <c r="U11" s="13"/>
    </row>
    <row r="12" spans="1:21" ht="31.95" customHeight="1" x14ac:dyDescent="0.25">
      <c r="A12" s="2">
        <v>5</v>
      </c>
      <c r="B12" s="2" t="s">
        <v>37</v>
      </c>
      <c r="C12" s="2" t="s">
        <v>38</v>
      </c>
      <c r="D12" s="3" t="s">
        <v>39</v>
      </c>
      <c r="E12" s="5" t="s">
        <v>40</v>
      </c>
      <c r="F12" s="5" t="s">
        <v>41</v>
      </c>
      <c r="G12" s="6" t="s">
        <v>22</v>
      </c>
      <c r="H12" s="6">
        <v>1</v>
      </c>
      <c r="I12" s="7" t="s">
        <v>23</v>
      </c>
      <c r="J12" s="8">
        <v>1600</v>
      </c>
      <c r="K12" s="9">
        <v>10.95</v>
      </c>
      <c r="L12" s="9">
        <v>8.1</v>
      </c>
      <c r="M12" s="9">
        <v>3.5</v>
      </c>
      <c r="N12" s="3">
        <v>310.4325</v>
      </c>
      <c r="O12" s="3">
        <f t="shared" si="0"/>
        <v>49.669199999999996</v>
      </c>
      <c r="P12" s="3">
        <f t="shared" si="1"/>
        <v>19.86768</v>
      </c>
      <c r="Q12" s="4">
        <v>19.8</v>
      </c>
      <c r="R12" s="4">
        <f>Q12</f>
        <v>19.8</v>
      </c>
      <c r="S12" s="3">
        <v>50</v>
      </c>
      <c r="T12" s="16" t="s">
        <v>106</v>
      </c>
      <c r="U12" s="16"/>
    </row>
    <row r="13" spans="1:21" ht="48" customHeight="1" x14ac:dyDescent="0.25">
      <c r="A13" s="2">
        <v>6</v>
      </c>
      <c r="B13" s="2" t="s">
        <v>42</v>
      </c>
      <c r="C13" s="2" t="s">
        <v>43</v>
      </c>
      <c r="D13" s="3" t="s">
        <v>44</v>
      </c>
      <c r="E13" s="5" t="s">
        <v>40</v>
      </c>
      <c r="F13" s="5" t="s">
        <v>41</v>
      </c>
      <c r="G13" s="6" t="s">
        <v>22</v>
      </c>
      <c r="H13" s="6">
        <v>1</v>
      </c>
      <c r="I13" s="7" t="s">
        <v>23</v>
      </c>
      <c r="J13" s="8">
        <v>1600</v>
      </c>
      <c r="K13" s="9">
        <v>7.01</v>
      </c>
      <c r="L13" s="9">
        <v>5.72</v>
      </c>
      <c r="M13" s="9">
        <v>3</v>
      </c>
      <c r="N13" s="3">
        <v>120.29159999999999</v>
      </c>
      <c r="O13" s="3">
        <f t="shared" si="0"/>
        <v>19.246655999999998</v>
      </c>
      <c r="P13" s="3">
        <f t="shared" si="1"/>
        <v>7.6986623999999999</v>
      </c>
      <c r="Q13" s="4">
        <v>7.68</v>
      </c>
      <c r="R13" s="4">
        <f>Q13</f>
        <v>7.68</v>
      </c>
      <c r="S13" s="3">
        <v>20</v>
      </c>
      <c r="T13" s="16" t="s">
        <v>106</v>
      </c>
      <c r="U13" s="16"/>
    </row>
    <row r="14" spans="1:21" ht="19.95" customHeight="1" x14ac:dyDescent="0.25">
      <c r="A14" s="25">
        <v>7</v>
      </c>
      <c r="B14" s="25" t="s">
        <v>45</v>
      </c>
      <c r="C14" s="25" t="s">
        <v>46</v>
      </c>
      <c r="D14" s="26" t="s">
        <v>47</v>
      </c>
      <c r="E14" s="5" t="s">
        <v>48</v>
      </c>
      <c r="F14" s="5" t="s">
        <v>49</v>
      </c>
      <c r="G14" s="6" t="s">
        <v>22</v>
      </c>
      <c r="H14" s="6">
        <v>1</v>
      </c>
      <c r="I14" s="7" t="s">
        <v>23</v>
      </c>
      <c r="J14" s="8">
        <v>1600</v>
      </c>
      <c r="K14" s="9">
        <v>6.18</v>
      </c>
      <c r="L14" s="9">
        <v>6.52</v>
      </c>
      <c r="M14" s="9">
        <v>3.5</v>
      </c>
      <c r="N14" s="3">
        <v>141.02760000000001</v>
      </c>
      <c r="O14" s="3">
        <f t="shared" si="0"/>
        <v>22.564416000000001</v>
      </c>
      <c r="P14" s="3">
        <f t="shared" si="1"/>
        <v>9.0257664000000002</v>
      </c>
      <c r="Q14" s="4">
        <v>9</v>
      </c>
      <c r="R14" s="33">
        <v>21.8</v>
      </c>
      <c r="S14" s="26">
        <v>55</v>
      </c>
      <c r="T14" s="26" t="s">
        <v>106</v>
      </c>
      <c r="U14" s="26"/>
    </row>
    <row r="15" spans="1:21" ht="19.95" customHeight="1" x14ac:dyDescent="0.25">
      <c r="A15" s="25"/>
      <c r="B15" s="25"/>
      <c r="C15" s="25"/>
      <c r="D15" s="26"/>
      <c r="E15" s="5" t="s">
        <v>48</v>
      </c>
      <c r="F15" s="5" t="s">
        <v>49</v>
      </c>
      <c r="G15" s="6" t="s">
        <v>22</v>
      </c>
      <c r="H15" s="6">
        <v>1</v>
      </c>
      <c r="I15" s="7" t="s">
        <v>23</v>
      </c>
      <c r="J15" s="8">
        <v>1600</v>
      </c>
      <c r="K15" s="9">
        <v>8.7899999999999991</v>
      </c>
      <c r="L15" s="9">
        <v>6.52</v>
      </c>
      <c r="M15" s="9">
        <v>3.5</v>
      </c>
      <c r="N15" s="3">
        <v>200.58779999999999</v>
      </c>
      <c r="O15" s="3">
        <f t="shared" si="0"/>
        <v>32.094048000000001</v>
      </c>
      <c r="P15" s="3">
        <f t="shared" si="1"/>
        <v>12.837619200000001</v>
      </c>
      <c r="Q15" s="4">
        <v>12.8</v>
      </c>
      <c r="R15" s="34"/>
      <c r="S15" s="26"/>
      <c r="T15" s="26" t="s">
        <v>106</v>
      </c>
      <c r="U15" s="26"/>
    </row>
    <row r="16" spans="1:21" ht="31.95" customHeight="1" x14ac:dyDescent="0.25">
      <c r="A16" s="2">
        <v>8</v>
      </c>
      <c r="B16" s="2" t="s">
        <v>50</v>
      </c>
      <c r="C16" s="5" t="s">
        <v>51</v>
      </c>
      <c r="D16" s="3" t="s">
        <v>52</v>
      </c>
      <c r="E16" s="5" t="s">
        <v>53</v>
      </c>
      <c r="F16" s="5" t="s">
        <v>54</v>
      </c>
      <c r="G16" s="6" t="s">
        <v>22</v>
      </c>
      <c r="H16" s="6">
        <v>1</v>
      </c>
      <c r="I16" s="7" t="s">
        <v>23</v>
      </c>
      <c r="J16" s="8">
        <v>1600</v>
      </c>
      <c r="K16" s="9">
        <v>16.86</v>
      </c>
      <c r="L16" s="9">
        <v>8.14</v>
      </c>
      <c r="M16" s="9">
        <v>3.5</v>
      </c>
      <c r="N16" s="3">
        <v>480.34139999999996</v>
      </c>
      <c r="O16" s="3">
        <f t="shared" si="0"/>
        <v>76.854624000000001</v>
      </c>
      <c r="P16" s="3">
        <f>O16*40%</f>
        <v>30.741849600000002</v>
      </c>
      <c r="Q16" s="4">
        <v>30.7</v>
      </c>
      <c r="R16" s="4">
        <f>Q16</f>
        <v>30.7</v>
      </c>
      <c r="S16" s="3">
        <v>78</v>
      </c>
      <c r="T16" s="16" t="s">
        <v>106</v>
      </c>
      <c r="U16" s="16"/>
    </row>
    <row r="17" spans="1:21" ht="31.95" customHeight="1" x14ac:dyDescent="0.25">
      <c r="A17" s="2">
        <v>9</v>
      </c>
      <c r="B17" s="12" t="s">
        <v>55</v>
      </c>
      <c r="C17" s="5" t="s">
        <v>56</v>
      </c>
      <c r="D17" s="3" t="s">
        <v>57</v>
      </c>
      <c r="E17" s="5" t="s">
        <v>53</v>
      </c>
      <c r="F17" s="5" t="s">
        <v>58</v>
      </c>
      <c r="G17" s="6" t="s">
        <v>22</v>
      </c>
      <c r="H17" s="6">
        <v>1</v>
      </c>
      <c r="I17" s="7" t="s">
        <v>23</v>
      </c>
      <c r="J17" s="8">
        <v>1600</v>
      </c>
      <c r="K17" s="9">
        <v>5</v>
      </c>
      <c r="L17" s="9">
        <v>5</v>
      </c>
      <c r="M17" s="9">
        <v>3.2</v>
      </c>
      <c r="N17" s="3">
        <v>80</v>
      </c>
      <c r="O17" s="3">
        <f t="shared" si="0"/>
        <v>12.8</v>
      </c>
      <c r="P17" s="3">
        <f t="shared" si="1"/>
        <v>5.120000000000001</v>
      </c>
      <c r="Q17" s="4">
        <v>5.12</v>
      </c>
      <c r="R17" s="4">
        <f t="shared" ref="R17:R21" si="2">Q17</f>
        <v>5.12</v>
      </c>
      <c r="S17" s="3">
        <v>13</v>
      </c>
      <c r="T17" s="16" t="s">
        <v>106</v>
      </c>
      <c r="U17" s="16"/>
    </row>
    <row r="18" spans="1:21" ht="31.95" customHeight="1" x14ac:dyDescent="0.25">
      <c r="A18" s="2">
        <v>10</v>
      </c>
      <c r="B18" s="12" t="s">
        <v>59</v>
      </c>
      <c r="C18" s="14" t="s">
        <v>60</v>
      </c>
      <c r="D18" s="3" t="s">
        <v>61</v>
      </c>
      <c r="E18" s="5" t="s">
        <v>62</v>
      </c>
      <c r="F18" s="5" t="s">
        <v>63</v>
      </c>
      <c r="G18" s="6" t="s">
        <v>22</v>
      </c>
      <c r="H18" s="6">
        <v>1</v>
      </c>
      <c r="I18" s="7" t="s">
        <v>23</v>
      </c>
      <c r="J18" s="8">
        <v>1600</v>
      </c>
      <c r="K18" s="9">
        <v>10.95</v>
      </c>
      <c r="L18" s="9">
        <v>4.47</v>
      </c>
      <c r="M18" s="9">
        <v>3.5</v>
      </c>
      <c r="N18" s="3">
        <v>171.31274999999997</v>
      </c>
      <c r="O18" s="3">
        <f t="shared" si="0"/>
        <v>27.410039999999995</v>
      </c>
      <c r="P18" s="3">
        <f t="shared" si="1"/>
        <v>10.964015999999999</v>
      </c>
      <c r="Q18" s="4">
        <v>10.9</v>
      </c>
      <c r="R18" s="4">
        <f t="shared" si="2"/>
        <v>10.9</v>
      </c>
      <c r="S18" s="3">
        <v>28</v>
      </c>
      <c r="T18" s="3" t="s">
        <v>106</v>
      </c>
      <c r="U18" s="3"/>
    </row>
    <row r="19" spans="1:21" ht="58.2" customHeight="1" x14ac:dyDescent="0.25">
      <c r="A19" s="2">
        <v>11</v>
      </c>
      <c r="B19" s="2" t="s">
        <v>64</v>
      </c>
      <c r="C19" s="2" t="s">
        <v>65</v>
      </c>
      <c r="D19" s="3" t="s">
        <v>66</v>
      </c>
      <c r="E19" s="5" t="s">
        <v>62</v>
      </c>
      <c r="F19" s="5" t="s">
        <v>67</v>
      </c>
      <c r="G19" s="6" t="s">
        <v>22</v>
      </c>
      <c r="H19" s="6">
        <v>1</v>
      </c>
      <c r="I19" s="7" t="s">
        <v>23</v>
      </c>
      <c r="J19" s="8">
        <v>1600</v>
      </c>
      <c r="K19" s="9">
        <v>13.2</v>
      </c>
      <c r="L19" s="9">
        <v>8.68</v>
      </c>
      <c r="M19" s="9">
        <v>3.5</v>
      </c>
      <c r="N19" s="3">
        <v>401.01599999999996</v>
      </c>
      <c r="O19" s="3">
        <f t="shared" si="0"/>
        <v>64.162559999999999</v>
      </c>
      <c r="P19" s="3">
        <f t="shared" si="1"/>
        <v>25.665024000000003</v>
      </c>
      <c r="Q19" s="4">
        <v>25.6</v>
      </c>
      <c r="R19" s="4">
        <f t="shared" si="2"/>
        <v>25.6</v>
      </c>
      <c r="S19" s="3">
        <v>65</v>
      </c>
      <c r="T19" s="3" t="s">
        <v>106</v>
      </c>
      <c r="U19" s="3"/>
    </row>
    <row r="20" spans="1:21" ht="31.95" customHeight="1" x14ac:dyDescent="0.25">
      <c r="A20" s="2">
        <v>12</v>
      </c>
      <c r="B20" s="2" t="s">
        <v>68</v>
      </c>
      <c r="C20" s="2" t="s">
        <v>69</v>
      </c>
      <c r="D20" s="3" t="s">
        <v>70</v>
      </c>
      <c r="E20" s="5" t="s">
        <v>62</v>
      </c>
      <c r="F20" s="5" t="s">
        <v>67</v>
      </c>
      <c r="G20" s="6" t="s">
        <v>27</v>
      </c>
      <c r="H20" s="6">
        <v>1</v>
      </c>
      <c r="I20" s="7" t="s">
        <v>23</v>
      </c>
      <c r="J20" s="8">
        <v>1100</v>
      </c>
      <c r="K20" s="9">
        <v>9.9</v>
      </c>
      <c r="L20" s="9">
        <v>8.69</v>
      </c>
      <c r="M20" s="9">
        <v>3.5</v>
      </c>
      <c r="N20" s="3">
        <v>301.10849999999999</v>
      </c>
      <c r="O20" s="3">
        <f t="shared" si="0"/>
        <v>33.121935000000001</v>
      </c>
      <c r="P20" s="3">
        <f t="shared" si="1"/>
        <v>13.248774000000001</v>
      </c>
      <c r="Q20" s="4">
        <v>13.2</v>
      </c>
      <c r="R20" s="4">
        <f t="shared" si="2"/>
        <v>13.2</v>
      </c>
      <c r="S20" s="3">
        <v>34</v>
      </c>
      <c r="T20" s="3" t="s">
        <v>106</v>
      </c>
      <c r="U20" s="3"/>
    </row>
    <row r="21" spans="1:21" ht="48" customHeight="1" x14ac:dyDescent="0.25">
      <c r="A21" s="2">
        <v>13</v>
      </c>
      <c r="B21" s="12" t="s">
        <v>71</v>
      </c>
      <c r="C21" s="5" t="s">
        <v>72</v>
      </c>
      <c r="D21" s="3" t="s">
        <v>73</v>
      </c>
      <c r="E21" s="5" t="s">
        <v>74</v>
      </c>
      <c r="F21" s="5" t="s">
        <v>75</v>
      </c>
      <c r="G21" s="6" t="s">
        <v>22</v>
      </c>
      <c r="H21" s="6">
        <v>1</v>
      </c>
      <c r="I21" s="7" t="s">
        <v>23</v>
      </c>
      <c r="J21" s="8">
        <v>1600</v>
      </c>
      <c r="K21" s="9">
        <v>8.66</v>
      </c>
      <c r="L21" s="9">
        <v>8.4</v>
      </c>
      <c r="M21" s="9">
        <v>3.5</v>
      </c>
      <c r="N21" s="3">
        <v>301.10849999999999</v>
      </c>
      <c r="O21" s="3">
        <f t="shared" si="0"/>
        <v>48.17736</v>
      </c>
      <c r="P21" s="3">
        <f>O21*40%</f>
        <v>19.270944</v>
      </c>
      <c r="Q21" s="4">
        <v>16</v>
      </c>
      <c r="R21" s="4">
        <f t="shared" si="2"/>
        <v>16</v>
      </c>
      <c r="S21" s="3">
        <v>49</v>
      </c>
      <c r="T21" s="3" t="s">
        <v>106</v>
      </c>
      <c r="U21" s="3"/>
    </row>
    <row r="22" spans="1:21" ht="19.95" customHeight="1" x14ac:dyDescent="0.25">
      <c r="A22" s="25">
        <v>14</v>
      </c>
      <c r="B22" s="36" t="s">
        <v>76</v>
      </c>
      <c r="C22" s="36" t="s">
        <v>77</v>
      </c>
      <c r="D22" s="36" t="s">
        <v>78</v>
      </c>
      <c r="E22" s="5" t="s">
        <v>74</v>
      </c>
      <c r="F22" s="5" t="s">
        <v>79</v>
      </c>
      <c r="G22" s="6" t="s">
        <v>22</v>
      </c>
      <c r="H22" s="6">
        <v>1</v>
      </c>
      <c r="I22" s="7" t="s">
        <v>23</v>
      </c>
      <c r="J22" s="8">
        <v>1600</v>
      </c>
      <c r="K22" s="9">
        <v>14.29</v>
      </c>
      <c r="L22" s="9">
        <v>6.98</v>
      </c>
      <c r="M22" s="9">
        <v>3.54</v>
      </c>
      <c r="N22" s="3">
        <v>353.09446800000001</v>
      </c>
      <c r="O22" s="3">
        <f t="shared" si="0"/>
        <v>56.495114879999996</v>
      </c>
      <c r="P22" s="3">
        <f t="shared" si="1"/>
        <v>22.598045952</v>
      </c>
      <c r="Q22" s="4">
        <v>22.6</v>
      </c>
      <c r="R22" s="33">
        <f>Q22+Q23</f>
        <v>29.330000000000002</v>
      </c>
      <c r="S22" s="26">
        <v>74</v>
      </c>
      <c r="T22" s="26" t="s">
        <v>106</v>
      </c>
      <c r="U22" s="26"/>
    </row>
    <row r="23" spans="1:21" ht="19.95" customHeight="1" x14ac:dyDescent="0.25">
      <c r="A23" s="25"/>
      <c r="B23" s="36"/>
      <c r="C23" s="36" t="s">
        <v>77</v>
      </c>
      <c r="D23" s="36" t="s">
        <v>78</v>
      </c>
      <c r="E23" s="5" t="s">
        <v>80</v>
      </c>
      <c r="F23" s="5" t="s">
        <v>81</v>
      </c>
      <c r="G23" s="6" t="s">
        <v>22</v>
      </c>
      <c r="H23" s="6">
        <v>1</v>
      </c>
      <c r="I23" s="7" t="s">
        <v>23</v>
      </c>
      <c r="J23" s="8">
        <v>1600</v>
      </c>
      <c r="K23" s="9">
        <v>6.25</v>
      </c>
      <c r="L23" s="9">
        <v>4.8099999999999996</v>
      </c>
      <c r="M23" s="9">
        <v>3.5</v>
      </c>
      <c r="N23" s="3">
        <v>105.21874999999999</v>
      </c>
      <c r="O23" s="3">
        <f t="shared" si="0"/>
        <v>16.834999999999997</v>
      </c>
      <c r="P23" s="3">
        <f t="shared" si="1"/>
        <v>6.7339999999999991</v>
      </c>
      <c r="Q23" s="4">
        <v>6.73</v>
      </c>
      <c r="R23" s="34"/>
      <c r="S23" s="26"/>
      <c r="T23" s="26" t="s">
        <v>106</v>
      </c>
      <c r="U23" s="26"/>
    </row>
    <row r="24" spans="1:21" ht="31.95" customHeight="1" x14ac:dyDescent="0.25">
      <c r="A24" s="2">
        <v>15</v>
      </c>
      <c r="B24" s="2" t="s">
        <v>82</v>
      </c>
      <c r="C24" s="2" t="s">
        <v>83</v>
      </c>
      <c r="D24" s="3" t="s">
        <v>84</v>
      </c>
      <c r="E24" s="5" t="s">
        <v>74</v>
      </c>
      <c r="F24" s="5" t="s">
        <v>79</v>
      </c>
      <c r="G24" s="6" t="s">
        <v>22</v>
      </c>
      <c r="H24" s="6">
        <v>1</v>
      </c>
      <c r="I24" s="7" t="s">
        <v>23</v>
      </c>
      <c r="J24" s="8">
        <v>1600</v>
      </c>
      <c r="K24" s="9">
        <v>10.9</v>
      </c>
      <c r="L24" s="9">
        <v>9.5</v>
      </c>
      <c r="M24" s="9">
        <v>3.5</v>
      </c>
      <c r="N24" s="3">
        <v>362.42500000000001</v>
      </c>
      <c r="O24" s="3">
        <v>58.8</v>
      </c>
      <c r="P24" s="3">
        <f t="shared" si="1"/>
        <v>23.52</v>
      </c>
      <c r="Q24" s="4">
        <v>23</v>
      </c>
      <c r="R24" s="4">
        <v>23</v>
      </c>
      <c r="S24" s="3">
        <v>59</v>
      </c>
      <c r="T24" s="3" t="s">
        <v>106</v>
      </c>
      <c r="U24" s="3"/>
    </row>
    <row r="25" spans="1:21" ht="48" customHeight="1" x14ac:dyDescent="0.25">
      <c r="A25" s="2">
        <v>16</v>
      </c>
      <c r="B25" s="12" t="s">
        <v>85</v>
      </c>
      <c r="C25" s="5" t="s">
        <v>86</v>
      </c>
      <c r="D25" s="3" t="s">
        <v>78</v>
      </c>
      <c r="E25" s="5" t="s">
        <v>80</v>
      </c>
      <c r="F25" s="5" t="s">
        <v>87</v>
      </c>
      <c r="G25" s="6" t="s">
        <v>22</v>
      </c>
      <c r="H25" s="6">
        <v>1</v>
      </c>
      <c r="I25" s="7" t="s">
        <v>23</v>
      </c>
      <c r="J25" s="8">
        <v>1600</v>
      </c>
      <c r="K25" s="9">
        <v>11.12</v>
      </c>
      <c r="L25" s="9">
        <v>4.7</v>
      </c>
      <c r="M25" s="9">
        <v>2.66</v>
      </c>
      <c r="N25" s="3">
        <v>139.02223999999998</v>
      </c>
      <c r="O25" s="3">
        <f t="shared" ref="O25:O31" si="3">J25*N25/10000</f>
        <v>22.243558399999998</v>
      </c>
      <c r="P25" s="3">
        <f t="shared" si="1"/>
        <v>8.8974233599999994</v>
      </c>
      <c r="Q25" s="4">
        <v>8.8000000000000007</v>
      </c>
      <c r="R25" s="4">
        <v>8.8000000000000007</v>
      </c>
      <c r="S25" s="3">
        <v>23</v>
      </c>
      <c r="T25" s="3" t="s">
        <v>106</v>
      </c>
      <c r="U25" s="3"/>
    </row>
    <row r="26" spans="1:21" ht="48" customHeight="1" x14ac:dyDescent="0.25">
      <c r="A26" s="2">
        <v>17</v>
      </c>
      <c r="B26" s="2" t="s">
        <v>88</v>
      </c>
      <c r="C26" s="2" t="s">
        <v>89</v>
      </c>
      <c r="D26" s="3" t="s">
        <v>90</v>
      </c>
      <c r="E26" s="5" t="s">
        <v>91</v>
      </c>
      <c r="F26" s="5" t="s">
        <v>92</v>
      </c>
      <c r="G26" s="6" t="s">
        <v>22</v>
      </c>
      <c r="H26" s="6">
        <v>1</v>
      </c>
      <c r="I26" s="7" t="s">
        <v>23</v>
      </c>
      <c r="J26" s="8">
        <v>1600</v>
      </c>
      <c r="K26" s="9">
        <v>12</v>
      </c>
      <c r="L26" s="9">
        <v>9.6999999999999993</v>
      </c>
      <c r="M26" s="9">
        <v>3.5</v>
      </c>
      <c r="N26" s="3">
        <v>407.4</v>
      </c>
      <c r="O26" s="3">
        <f t="shared" si="3"/>
        <v>65.183999999999997</v>
      </c>
      <c r="P26" s="3">
        <f>O26*40%</f>
        <v>26.073599999999999</v>
      </c>
      <c r="Q26" s="4">
        <v>25.37</v>
      </c>
      <c r="R26" s="4">
        <f>Q26</f>
        <v>25.37</v>
      </c>
      <c r="S26" s="3">
        <v>66</v>
      </c>
      <c r="T26" s="3" t="s">
        <v>106</v>
      </c>
      <c r="U26" s="3"/>
    </row>
    <row r="27" spans="1:21" ht="33" customHeight="1" x14ac:dyDescent="0.25">
      <c r="A27" s="2">
        <v>18</v>
      </c>
      <c r="B27" s="12" t="s">
        <v>93</v>
      </c>
      <c r="C27" s="5" t="s">
        <v>94</v>
      </c>
      <c r="D27" s="3" t="s">
        <v>95</v>
      </c>
      <c r="E27" s="5" t="s">
        <v>91</v>
      </c>
      <c r="F27" s="5" t="s">
        <v>96</v>
      </c>
      <c r="G27" s="6" t="s">
        <v>27</v>
      </c>
      <c r="H27" s="6">
        <v>1</v>
      </c>
      <c r="I27" s="7" t="s">
        <v>23</v>
      </c>
      <c r="J27" s="8">
        <v>1100</v>
      </c>
      <c r="K27" s="9">
        <v>5.7</v>
      </c>
      <c r="L27" s="9">
        <v>8.65</v>
      </c>
      <c r="M27" s="9">
        <v>3.7</v>
      </c>
      <c r="N27" s="3">
        <v>182.42850000000004</v>
      </c>
      <c r="O27" s="3">
        <f t="shared" si="3"/>
        <v>20.067135000000004</v>
      </c>
      <c r="P27" s="3">
        <f t="shared" si="1"/>
        <v>8.0268540000000019</v>
      </c>
      <c r="Q27" s="4">
        <v>8</v>
      </c>
      <c r="R27" s="4">
        <v>8</v>
      </c>
      <c r="S27" s="3">
        <v>21</v>
      </c>
      <c r="T27" s="3" t="s">
        <v>106</v>
      </c>
      <c r="U27" s="3"/>
    </row>
    <row r="28" spans="1:21" ht="19.95" customHeight="1" x14ac:dyDescent="0.25">
      <c r="A28" s="27">
        <v>19</v>
      </c>
      <c r="B28" s="27" t="s">
        <v>97</v>
      </c>
      <c r="C28" s="27" t="s">
        <v>98</v>
      </c>
      <c r="D28" s="27" t="s">
        <v>19</v>
      </c>
      <c r="E28" s="5" t="s">
        <v>91</v>
      </c>
      <c r="F28" s="5" t="s">
        <v>96</v>
      </c>
      <c r="G28" s="6" t="s">
        <v>22</v>
      </c>
      <c r="H28" s="6">
        <v>1</v>
      </c>
      <c r="I28" s="7" t="s">
        <v>23</v>
      </c>
      <c r="J28" s="8">
        <v>1600</v>
      </c>
      <c r="K28" s="9">
        <v>13.01</v>
      </c>
      <c r="L28" s="9">
        <v>9.57</v>
      </c>
      <c r="M28" s="9">
        <v>3.5</v>
      </c>
      <c r="N28" s="3">
        <v>435.76994999999999</v>
      </c>
      <c r="O28" s="3">
        <f t="shared" si="3"/>
        <v>69.723191999999997</v>
      </c>
      <c r="P28" s="3">
        <f t="shared" si="1"/>
        <v>27.889276800000001</v>
      </c>
      <c r="Q28" s="4">
        <v>25.6</v>
      </c>
      <c r="R28" s="33">
        <f>Q28+Q29</f>
        <v>51.2</v>
      </c>
      <c r="S28" s="29">
        <v>130</v>
      </c>
      <c r="T28" s="29" t="s">
        <v>106</v>
      </c>
      <c r="U28" s="29"/>
    </row>
    <row r="29" spans="1:21" ht="19.95" customHeight="1" x14ac:dyDescent="0.25">
      <c r="A29" s="28"/>
      <c r="B29" s="28"/>
      <c r="C29" s="28"/>
      <c r="D29" s="28"/>
      <c r="E29" s="5" t="s">
        <v>91</v>
      </c>
      <c r="F29" s="5" t="s">
        <v>96</v>
      </c>
      <c r="G29" s="6" t="s">
        <v>22</v>
      </c>
      <c r="H29" s="6">
        <v>1</v>
      </c>
      <c r="I29" s="7" t="s">
        <v>23</v>
      </c>
      <c r="J29" s="8">
        <v>1600</v>
      </c>
      <c r="K29" s="9">
        <v>11.2</v>
      </c>
      <c r="L29" s="9">
        <v>9.57</v>
      </c>
      <c r="M29" s="9">
        <v>3.5</v>
      </c>
      <c r="N29" s="3">
        <v>375.14400000000001</v>
      </c>
      <c r="O29" s="3">
        <f t="shared" si="3"/>
        <v>60.023040000000002</v>
      </c>
      <c r="P29" s="3">
        <f t="shared" si="1"/>
        <v>24.009216000000002</v>
      </c>
      <c r="Q29" s="4">
        <v>25.6</v>
      </c>
      <c r="R29" s="34"/>
      <c r="S29" s="30">
        <f>O29</f>
        <v>60.023040000000002</v>
      </c>
      <c r="T29" s="30" t="s">
        <v>106</v>
      </c>
      <c r="U29" s="30"/>
    </row>
    <row r="30" spans="1:21" ht="59.4" customHeight="1" x14ac:dyDescent="0.25">
      <c r="A30" s="2">
        <v>20</v>
      </c>
      <c r="B30" s="2" t="s">
        <v>99</v>
      </c>
      <c r="C30" s="2" t="s">
        <v>100</v>
      </c>
      <c r="D30" s="2" t="s">
        <v>26</v>
      </c>
      <c r="E30" s="5" t="s">
        <v>91</v>
      </c>
      <c r="F30" s="5" t="s">
        <v>101</v>
      </c>
      <c r="G30" s="6" t="s">
        <v>22</v>
      </c>
      <c r="H30" s="6">
        <v>1</v>
      </c>
      <c r="I30" s="7" t="s">
        <v>23</v>
      </c>
      <c r="J30" s="8">
        <v>1600</v>
      </c>
      <c r="K30" s="9">
        <v>17.07</v>
      </c>
      <c r="L30" s="9">
        <v>8.4</v>
      </c>
      <c r="M30" s="9">
        <v>3.5</v>
      </c>
      <c r="N30" s="3">
        <v>501.858</v>
      </c>
      <c r="O30" s="3">
        <f t="shared" si="3"/>
        <v>80.297280000000001</v>
      </c>
      <c r="P30" s="3">
        <f t="shared" si="1"/>
        <v>32.118912000000002</v>
      </c>
      <c r="Q30" s="4">
        <v>32</v>
      </c>
      <c r="R30" s="15">
        <f>Q30</f>
        <v>32</v>
      </c>
      <c r="S30" s="3">
        <v>80</v>
      </c>
      <c r="T30" s="16" t="s">
        <v>106</v>
      </c>
      <c r="U30" s="16"/>
    </row>
    <row r="31" spans="1:21" ht="48" customHeight="1" x14ac:dyDescent="0.25">
      <c r="A31" s="2">
        <v>21</v>
      </c>
      <c r="B31" s="2" t="s">
        <v>102</v>
      </c>
      <c r="C31" s="2" t="s">
        <v>103</v>
      </c>
      <c r="D31" s="3" t="s">
        <v>78</v>
      </c>
      <c r="E31" s="5" t="s">
        <v>91</v>
      </c>
      <c r="F31" s="5" t="s">
        <v>101</v>
      </c>
      <c r="G31" s="6" t="s">
        <v>27</v>
      </c>
      <c r="H31" s="6">
        <v>1</v>
      </c>
      <c r="I31" s="7" t="s">
        <v>23</v>
      </c>
      <c r="J31" s="8">
        <v>1100</v>
      </c>
      <c r="K31" s="9">
        <v>6.9</v>
      </c>
      <c r="L31" s="9">
        <v>8.4</v>
      </c>
      <c r="M31" s="9">
        <v>3.98</v>
      </c>
      <c r="N31" s="3">
        <v>230.68080000000003</v>
      </c>
      <c r="O31" s="3">
        <f t="shared" si="3"/>
        <v>25.374888000000002</v>
      </c>
      <c r="P31" s="3">
        <f t="shared" si="1"/>
        <v>10.149955200000001</v>
      </c>
      <c r="Q31" s="4">
        <v>10</v>
      </c>
      <c r="R31" s="15">
        <f>Q31</f>
        <v>10</v>
      </c>
      <c r="S31" s="9">
        <v>26</v>
      </c>
      <c r="T31" s="16" t="s">
        <v>106</v>
      </c>
      <c r="U31" s="16"/>
    </row>
    <row r="32" spans="1:21" ht="19.95" customHeight="1" x14ac:dyDescent="0.25">
      <c r="A32" s="37" t="s">
        <v>104</v>
      </c>
      <c r="B32" s="38"/>
      <c r="C32" s="38"/>
      <c r="D32" s="3"/>
      <c r="E32" s="17">
        <v>9</v>
      </c>
      <c r="F32" s="17">
        <v>14</v>
      </c>
      <c r="G32" s="31">
        <f>SUM(H5:H31)</f>
        <v>27</v>
      </c>
      <c r="H32" s="31"/>
      <c r="I32" s="7"/>
      <c r="J32" s="8"/>
      <c r="K32" s="2"/>
      <c r="L32" s="3"/>
      <c r="M32" s="3"/>
      <c r="N32" s="3">
        <f>SUM(N5:N31)</f>
        <v>7506.948558000001</v>
      </c>
      <c r="O32" s="6">
        <f t="shared" ref="O32:S32" si="4">SUM(O5:O31)</f>
        <v>1138.38087928</v>
      </c>
      <c r="P32" s="3">
        <f t="shared" si="4"/>
        <v>455.35235171200003</v>
      </c>
      <c r="Q32" s="3">
        <f t="shared" si="4"/>
        <v>449.00000000000011</v>
      </c>
      <c r="R32" s="3">
        <f>SUM(R5:R31)</f>
        <v>449</v>
      </c>
      <c r="S32" s="6">
        <f t="shared" si="4"/>
        <v>1211.02304</v>
      </c>
      <c r="T32" s="2"/>
      <c r="U32" s="10"/>
    </row>
  </sheetData>
  <mergeCells count="62">
    <mergeCell ref="G32:H32"/>
    <mergeCell ref="A28:A29"/>
    <mergeCell ref="B28:B29"/>
    <mergeCell ref="C28:C29"/>
    <mergeCell ref="A32:C32"/>
    <mergeCell ref="D28:D29"/>
    <mergeCell ref="R28:R29"/>
    <mergeCell ref="S28:S29"/>
    <mergeCell ref="T28:T29"/>
    <mergeCell ref="U28:U29"/>
    <mergeCell ref="D14:D15"/>
    <mergeCell ref="R14:R15"/>
    <mergeCell ref="S14:S15"/>
    <mergeCell ref="T14:T15"/>
    <mergeCell ref="U14:U15"/>
    <mergeCell ref="D22:D23"/>
    <mergeCell ref="R22:R23"/>
    <mergeCell ref="S22:S23"/>
    <mergeCell ref="T22:T23"/>
    <mergeCell ref="U22:U23"/>
    <mergeCell ref="A22:A23"/>
    <mergeCell ref="B22:B23"/>
    <mergeCell ref="C22:C23"/>
    <mergeCell ref="A14:A15"/>
    <mergeCell ref="B14:B15"/>
    <mergeCell ref="C14:C15"/>
    <mergeCell ref="T9:T10"/>
    <mergeCell ref="U9:U10"/>
    <mergeCell ref="D6:D8"/>
    <mergeCell ref="R6:R8"/>
    <mergeCell ref="S6:S8"/>
    <mergeCell ref="T6:T8"/>
    <mergeCell ref="U6:U8"/>
    <mergeCell ref="I2:J4"/>
    <mergeCell ref="K2:Q2"/>
    <mergeCell ref="R2:R4"/>
    <mergeCell ref="S2:S4"/>
    <mergeCell ref="A9:A10"/>
    <mergeCell ref="B9:B10"/>
    <mergeCell ref="C9:C10"/>
    <mergeCell ref="A6:A8"/>
    <mergeCell ref="B6:B8"/>
    <mergeCell ref="C6:C8"/>
    <mergeCell ref="D9:D10"/>
    <mergeCell ref="R9:R10"/>
    <mergeCell ref="S9:S10"/>
    <mergeCell ref="A1:U1"/>
    <mergeCell ref="A2:A4"/>
    <mergeCell ref="B2:B4"/>
    <mergeCell ref="C2:C4"/>
    <mergeCell ref="D2:D4"/>
    <mergeCell ref="E2:F3"/>
    <mergeCell ref="T2:T4"/>
    <mergeCell ref="U2:U4"/>
    <mergeCell ref="K3:K4"/>
    <mergeCell ref="L3:L4"/>
    <mergeCell ref="M3:M4"/>
    <mergeCell ref="N3:N4"/>
    <mergeCell ref="O3:O4"/>
    <mergeCell ref="P3:Q3"/>
    <mergeCell ref="G2:G4"/>
    <mergeCell ref="H2:H4"/>
  </mergeCells>
  <phoneticPr fontId="3" type="noConversion"/>
  <printOptions horizontalCentered="1"/>
  <pageMargins left="0.27559055118110237" right="0.27559055118110237" top="0.55118110236220474" bottom="0.47244094488188981" header="0.31496062992125984" footer="0.2362204724409449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验收情况表0721</vt:lpstr>
      <vt:lpstr>验收情况表0721!Print_Titles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杨上善</dc:creator>
  <cp:lastModifiedBy>杨上善</cp:lastModifiedBy>
  <cp:lastPrinted>2022-07-29T03:45:05Z</cp:lastPrinted>
  <dcterms:created xsi:type="dcterms:W3CDTF">2015-06-05T18:19:34Z</dcterms:created>
  <dcterms:modified xsi:type="dcterms:W3CDTF">2022-07-29T03:48:39Z</dcterms:modified>
</cp:coreProperties>
</file>